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OV~1\AppData\Local\Temp\WebAccessAgentCache\RX\Aura\NT_WORK_Ivanova_AK\"/>
    </mc:Choice>
  </mc:AlternateContent>
  <bookViews>
    <workbookView xWindow="360" yWindow="15" windowWidth="20955" windowHeight="9720" activeTab="2"/>
  </bookViews>
  <sheets>
    <sheet name="Общие сведения" sheetId="1" r:id="rId1"/>
    <sheet name="Текущие затраты" sheetId="2" r:id="rId2"/>
    <sheet name="Затраты с ИИ" sheetId="3" r:id="rId3"/>
  </sheets>
  <calcPr calcId="152511"/>
</workbook>
</file>

<file path=xl/calcChain.xml><?xml version="1.0" encoding="utf-8"?>
<calcChain xmlns="http://schemas.openxmlformats.org/spreadsheetml/2006/main">
  <c r="B13" i="3" l="1"/>
  <c r="B14" i="3"/>
  <c r="C16" i="3" l="1"/>
  <c r="B16" i="3"/>
  <c r="C15" i="3"/>
  <c r="B15" i="3"/>
  <c r="C14" i="3"/>
  <c r="C13" i="3"/>
  <c r="C12" i="3"/>
  <c r="C11" i="3"/>
  <c r="B11" i="2"/>
  <c r="B12" i="2" s="1"/>
  <c r="B19" i="3" l="1"/>
  <c r="B20" i="3" s="1"/>
  <c r="B21" i="3" s="1"/>
</calcChain>
</file>

<file path=xl/sharedStrings.xml><?xml version="1.0" encoding="utf-8"?>
<sst xmlns="http://schemas.openxmlformats.org/spreadsheetml/2006/main" count="49" uniqueCount="28">
  <si>
    <t>Делопроизводитель</t>
  </si>
  <si>
    <t>Высший руководитель</t>
  </si>
  <si>
    <t>Специалист</t>
  </si>
  <si>
    <t>Операция</t>
  </si>
  <si>
    <t>Время, мин.</t>
  </si>
  <si>
    <t>Исполнитель</t>
  </si>
  <si>
    <t>Первичная обработка</t>
  </si>
  <si>
    <t>Сканирование и регистрация</t>
  </si>
  <si>
    <t>Рассмотрение и вынесение резолюции</t>
  </si>
  <si>
    <t>Поиск контекста по документу</t>
  </si>
  <si>
    <t>Подготовка ответного письма</t>
  </si>
  <si>
    <t>Регистрация и отправка ответа</t>
  </si>
  <si>
    <t>Стоимость обработки 1 документа</t>
  </si>
  <si>
    <t>Затраты на обработку в год</t>
  </si>
  <si>
    <t>Внедряемые ИИ решения</t>
  </si>
  <si>
    <t>Интеллектуальная обработка документов</t>
  </si>
  <si>
    <t>Нет</t>
  </si>
  <si>
    <t>Регистрация документов из Outlook</t>
  </si>
  <si>
    <t>Перекомплектование документов</t>
  </si>
  <si>
    <t>Да</t>
  </si>
  <si>
    <t>Формирование проекта резолюции</t>
  </si>
  <si>
    <t>Поиск контекста документа</t>
  </si>
  <si>
    <t>Подготовка проекта ответа</t>
  </si>
  <si>
    <t>Экономия на обработке документов с ИИ</t>
  </si>
  <si>
    <t>Данная анкета предназначена для расчета текущих затрат на обработку входящей кореспонденции.
Заполнив параметры на листе "Текущие затраты", вы узнаете ваши текущие расходы на обработку входящей корреспондеции. Заполнив данные на листе "Затраты с ИИ", вы сможете узнать потенциальную экономию от внедрения ИИ.</t>
  </si>
  <si>
    <t>Среднее количество входящих документов в месяц:</t>
  </si>
  <si>
    <t>В полях ниже укажите ориентировочный уровень зарплат:</t>
  </si>
  <si>
    <t>Для адаптации расчета укажите ваши значения в полях оранжевого цвета.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</si>
</sst>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4" x14ac:knownFonts="1">
    <font>
      <sz val="11"/>
      <color theme="1"/>
      <name val="Calibri"/>
      <scheme val="minor"/>
    </font>
    <font>
      <b/>
      <sz val="11"/>
      <color theme="1"/>
      <name val="Calibri"/>
      <scheme val="minor"/>
    </font>
    <font>
      <b/>
      <sz val="11"/>
      <name val="Calibri"/>
      <scheme val="minor"/>
    </font>
    <font>
      <b/>
      <sz val="11"/>
      <color theme="1"/>
      <name val="Calibri"/>
      <family val="2"/>
      <charset val="204"/>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rgb="FFFF9933"/>
        <bgColor indexed="5"/>
      </patternFill>
    </fill>
    <fill>
      <patternFill patternType="solid">
        <fgColor rgb="FFFFE8D1"/>
        <bgColor indexed="64"/>
      </patternFill>
    </fill>
    <fill>
      <patternFill patternType="solid">
        <fgColor rgb="FFCCFF99"/>
        <bgColor rgb="FF92D050"/>
      </patternFill>
    </fill>
    <fill>
      <patternFill patternType="solid">
        <fgColor rgb="FFFF9933"/>
        <bgColor indexed="64"/>
      </patternFill>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29">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0" fillId="0" borderId="4" xfId="0" applyBorder="1"/>
    <xf numFmtId="0" fontId="0" fillId="0" borderId="7" xfId="0" applyBorder="1"/>
    <xf numFmtId="0" fontId="1" fillId="0" borderId="0" xfId="0" applyFont="1"/>
    <xf numFmtId="164" fontId="0" fillId="0" borderId="0" xfId="0" applyNumberFormat="1"/>
    <xf numFmtId="0" fontId="0" fillId="0" borderId="6" xfId="0" applyBorder="1"/>
    <xf numFmtId="0" fontId="0" fillId="0" borderId="4" xfId="0" applyBorder="1"/>
    <xf numFmtId="0" fontId="0" fillId="0" borderId="9" xfId="0" applyBorder="1"/>
    <xf numFmtId="164" fontId="0" fillId="3" borderId="0" xfId="0" applyNumberFormat="1" applyFill="1"/>
    <xf numFmtId="1" fontId="0" fillId="3" borderId="0" xfId="0" applyNumberFormat="1" applyFill="1"/>
    <xf numFmtId="2" fontId="0" fillId="3" borderId="5" xfId="0" applyNumberFormat="1" applyFill="1" applyBorder="1"/>
    <xf numFmtId="0" fontId="0" fillId="3" borderId="6" xfId="0" applyFill="1" applyBorder="1"/>
    <xf numFmtId="2" fontId="0" fillId="3" borderId="8" xfId="0" applyNumberFormat="1" applyFill="1" applyBorder="1"/>
    <xf numFmtId="0" fontId="0" fillId="3" borderId="9" xfId="0" applyFill="1" applyBorder="1"/>
    <xf numFmtId="0" fontId="1" fillId="5" borderId="10" xfId="0" applyFont="1" applyFill="1" applyBorder="1"/>
    <xf numFmtId="164" fontId="2" fillId="5" borderId="11" xfId="0" applyNumberFormat="1" applyFont="1" applyFill="1" applyBorder="1"/>
    <xf numFmtId="0" fontId="3" fillId="0" borderId="0" xfId="0" applyFont="1" applyAlignment="1">
      <alignment horizontal="left"/>
    </xf>
    <xf numFmtId="0" fontId="0" fillId="4" borderId="0" xfId="0" applyFill="1" applyAlignment="1">
      <alignment horizontal="center" vertical="top" wrapText="1"/>
    </xf>
    <xf numFmtId="0" fontId="0" fillId="0" borderId="0" xfId="0" applyAlignment="1">
      <alignment horizontal="center"/>
    </xf>
    <xf numFmtId="0" fontId="3" fillId="3" borderId="0" xfId="0" applyFont="1" applyFill="1" applyAlignment="1">
      <alignment horizontal="center"/>
    </xf>
    <xf numFmtId="2" fontId="0" fillId="6" borderId="5" xfId="0" applyNumberFormat="1" applyFill="1" applyBorder="1"/>
    <xf numFmtId="2" fontId="0" fillId="6" borderId="8" xfId="0" applyNumberFormat="1" applyFill="1" applyBorder="1"/>
    <xf numFmtId="0" fontId="1" fillId="2" borderId="1" xfId="0" applyFont="1" applyFill="1" applyBorder="1" applyAlignment="1">
      <alignment horizontal="left"/>
    </xf>
    <xf numFmtId="0" fontId="1" fillId="2" borderId="3" xfId="0" applyFont="1" applyFill="1" applyBorder="1" applyAlignment="1">
      <alignment horizontal="left"/>
    </xf>
    <xf numFmtId="0" fontId="0" fillId="3" borderId="6" xfId="0" applyFill="1" applyBorder="1" applyAlignment="1">
      <alignment horizontal="right"/>
    </xf>
    <xf numFmtId="0" fontId="0" fillId="3" borderId="9" xfId="0" applyFill="1" applyBorder="1" applyAlignment="1">
      <alignment horizontal="right"/>
    </xf>
  </cellXfs>
  <cellStyles count="1">
    <cellStyle name="Обычный" xfId="0" builtinId="0"/>
  </cellStyles>
  <dxfs count="0"/>
  <tableStyles count="0" defaultTableStyle="TableStyleMedium2" defaultPivotStyle="PivotStyleLight16"/>
  <colors>
    <mruColors>
      <color rgb="FFFF9933"/>
      <color rgb="FFCCFF99"/>
      <color rgb="FFFFE8D1"/>
      <color rgb="FFDCF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8</xdr:col>
      <xdr:colOff>438150</xdr:colOff>
      <xdr:row>1</xdr:row>
      <xdr:rowOff>9525</xdr:rowOff>
    </xdr:to>
    <xdr:pic>
      <xdr:nvPicPr>
        <xdr:cNvPr id="2" name="Рисунок 1" descr="https://cdn.animaapp.com/projects/600a59d69eb5bea967af39b0/releases/61383e0bb35a35de674cf8b8/img/logo-directum-2019---horizontal@3x.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62007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5</xdr:col>
      <xdr:colOff>47625</xdr:colOff>
      <xdr:row>0</xdr:row>
      <xdr:rowOff>1628775</xdr:rowOff>
    </xdr:to>
    <xdr:pic>
      <xdr:nvPicPr>
        <xdr:cNvPr id="2" name="Рисунок 1" descr="https://cdn.animaapp.com/projects/600a59d69eb5bea967af39b0/releases/61383e0bb35a35de674cf8b8/img/logo-directum-2019---horizontal@3x.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62007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95250</xdr:rowOff>
    </xdr:from>
    <xdr:to>
      <xdr:col>4</xdr:col>
      <xdr:colOff>314325</xdr:colOff>
      <xdr:row>0</xdr:row>
      <xdr:rowOff>1724025</xdr:rowOff>
    </xdr:to>
    <xdr:pic>
      <xdr:nvPicPr>
        <xdr:cNvPr id="2" name="Рисунок 1" descr="https://cdn.animaapp.com/projects/600a59d69eb5bea967af39b0/releases/61383e0bb35a35de674cf8b8/img/logo-directum-2019---horizontal@3x.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0"/>
          <a:ext cx="62007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I18" sqref="I18"/>
    </sheetView>
  </sheetViews>
  <sheetFormatPr defaultRowHeight="15" x14ac:dyDescent="0.25"/>
  <cols>
    <col min="1" max="1" width="23.7109375" customWidth="1"/>
    <col min="2" max="2" width="11.5703125" bestFit="1" customWidth="1"/>
  </cols>
  <sheetData>
    <row r="1" spans="1:11" ht="127.5" customHeight="1" x14ac:dyDescent="0.25">
      <c r="A1" s="21"/>
      <c r="B1" s="21"/>
      <c r="C1" s="21"/>
      <c r="D1" s="21"/>
      <c r="E1" s="21"/>
      <c r="F1" s="21"/>
      <c r="G1" s="21"/>
      <c r="H1" s="21"/>
      <c r="I1" s="21"/>
      <c r="J1" s="21"/>
      <c r="K1" s="21"/>
    </row>
    <row r="2" spans="1:11" ht="51.75" customHeight="1" x14ac:dyDescent="0.25">
      <c r="A2" s="20" t="s">
        <v>24</v>
      </c>
      <c r="B2" s="20"/>
      <c r="C2" s="20"/>
      <c r="D2" s="20"/>
      <c r="E2" s="20"/>
      <c r="F2" s="20"/>
      <c r="G2" s="20"/>
      <c r="H2" s="20"/>
      <c r="I2" s="20"/>
      <c r="J2" s="20"/>
      <c r="K2" s="20"/>
    </row>
    <row r="3" spans="1:11" x14ac:dyDescent="0.25">
      <c r="A3" s="22" t="s">
        <v>27</v>
      </c>
      <c r="B3" s="22"/>
      <c r="C3" s="22"/>
      <c r="D3" s="22"/>
      <c r="E3" s="22"/>
      <c r="F3" s="22"/>
      <c r="G3" s="22"/>
      <c r="H3" s="22"/>
      <c r="I3" s="22"/>
      <c r="J3" s="22"/>
      <c r="K3" s="22"/>
    </row>
    <row r="5" spans="1:11" x14ac:dyDescent="0.25">
      <c r="A5" s="19" t="s">
        <v>26</v>
      </c>
      <c r="B5" s="19"/>
      <c r="C5" s="19"/>
      <c r="D5" s="19"/>
      <c r="E5" s="19"/>
    </row>
    <row r="7" spans="1:11" x14ac:dyDescent="0.25">
      <c r="A7" t="s">
        <v>0</v>
      </c>
      <c r="B7" s="11">
        <v>50000</v>
      </c>
    </row>
    <row r="8" spans="1:11" x14ac:dyDescent="0.25">
      <c r="A8" t="s">
        <v>1</v>
      </c>
      <c r="B8" s="11">
        <v>200000</v>
      </c>
    </row>
    <row r="9" spans="1:11" x14ac:dyDescent="0.25">
      <c r="A9" t="s">
        <v>2</v>
      </c>
      <c r="B9" s="11">
        <v>50000</v>
      </c>
    </row>
    <row r="11" spans="1:11" x14ac:dyDescent="0.25">
      <c r="A11" s="19" t="s">
        <v>25</v>
      </c>
      <c r="B11" s="19"/>
      <c r="C11" s="19"/>
      <c r="D11" s="19"/>
    </row>
    <row r="12" spans="1:11" x14ac:dyDescent="0.25">
      <c r="A12" s="12">
        <v>10000</v>
      </c>
    </row>
  </sheetData>
  <mergeCells count="5">
    <mergeCell ref="A11:D11"/>
    <mergeCell ref="A2:K2"/>
    <mergeCell ref="A1:K1"/>
    <mergeCell ref="A3:K3"/>
    <mergeCell ref="A5:E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I17" sqref="I17"/>
    </sheetView>
  </sheetViews>
  <sheetFormatPr defaultRowHeight="15" x14ac:dyDescent="0.25"/>
  <cols>
    <col min="1" max="1" width="37.28515625" bestFit="1" customWidth="1"/>
    <col min="2" max="2" width="15.7109375" bestFit="1" customWidth="1"/>
    <col min="3" max="3" width="22.140625" bestFit="1" customWidth="1"/>
  </cols>
  <sheetData>
    <row r="1" spans="1:6" ht="132" customHeight="1" x14ac:dyDescent="0.25">
      <c r="A1" s="21"/>
      <c r="B1" s="21"/>
      <c r="C1" s="21"/>
      <c r="D1" s="21"/>
      <c r="E1" s="21"/>
      <c r="F1" s="21"/>
    </row>
    <row r="2" spans="1:6" x14ac:dyDescent="0.25">
      <c r="A2" s="1" t="s">
        <v>3</v>
      </c>
      <c r="B2" s="2" t="s">
        <v>4</v>
      </c>
      <c r="C2" s="3" t="s">
        <v>5</v>
      </c>
    </row>
    <row r="3" spans="1:6" x14ac:dyDescent="0.25">
      <c r="A3" s="4" t="s">
        <v>6</v>
      </c>
      <c r="B3" s="13">
        <v>3</v>
      </c>
      <c r="C3" s="14" t="s">
        <v>0</v>
      </c>
    </row>
    <row r="4" spans="1:6" x14ac:dyDescent="0.25">
      <c r="A4" s="4" t="s">
        <v>7</v>
      </c>
      <c r="B4" s="13">
        <v>5</v>
      </c>
      <c r="C4" s="14" t="s">
        <v>0</v>
      </c>
    </row>
    <row r="5" spans="1:6" x14ac:dyDescent="0.25">
      <c r="A5" s="4" t="s">
        <v>8</v>
      </c>
      <c r="B5" s="13">
        <v>10</v>
      </c>
      <c r="C5" s="14" t="s">
        <v>1</v>
      </c>
    </row>
    <row r="6" spans="1:6" x14ac:dyDescent="0.25">
      <c r="A6" s="4" t="s">
        <v>9</v>
      </c>
      <c r="B6" s="13">
        <v>15</v>
      </c>
      <c r="C6" s="14" t="s">
        <v>2</v>
      </c>
    </row>
    <row r="7" spans="1:6" x14ac:dyDescent="0.25">
      <c r="A7" s="4" t="s">
        <v>10</v>
      </c>
      <c r="B7" s="13">
        <v>20</v>
      </c>
      <c r="C7" s="14" t="s">
        <v>2</v>
      </c>
    </row>
    <row r="8" spans="1:6" x14ac:dyDescent="0.25">
      <c r="A8" s="5" t="s">
        <v>11</v>
      </c>
      <c r="B8" s="15">
        <v>2</v>
      </c>
      <c r="C8" s="16" t="s">
        <v>2</v>
      </c>
    </row>
    <row r="11" spans="1:6" x14ac:dyDescent="0.25">
      <c r="A11" s="6" t="s">
        <v>12</v>
      </c>
      <c r="B11" s="7">
        <f>(B3*IF(C3='Общие сведения'!$A$7,'Общие сведения'!$B$7,IF(C3='Общие сведения'!$A$8,'Общие сведения'!$B$8,'Общие сведения'!$B$9))+B4*IF(C4='Общие сведения'!$A$7,'Общие сведения'!$B$7,IF(C4='Общие сведения'!$A$8,'Общие сведения'!$B$8,'Общие сведения'!$B$9))+B5*IF(C5='Общие сведения'!$A$7,'Общие сведения'!$B$7,IF(C5='Общие сведения'!$A$8,'Общие сведения'!$B$8,'Общие сведения'!$B$9))+B6*IF(C6='Общие сведения'!$A$7,'Общие сведения'!$B$7,IF(C6='Общие сведения'!$A$8,'Общие сведения'!$B$8,'Общие сведения'!$B$9))+B7*IF(C7='Общие сведения'!$A$7,'Общие сведения'!$B$7,IF(C7='Общие сведения'!$A$8,'Общие сведения'!$B$8,'Общие сведения'!$B$9))+B8*IF(C8='Общие сведения'!$A$7,'Общие сведения'!$B$7,IF(C8='Общие сведения'!$A$8,'Общие сведения'!$B$8,'Общие сведения'!$B$9)))/168/60</f>
        <v>421.6269841269841</v>
      </c>
    </row>
    <row r="12" spans="1:6" x14ac:dyDescent="0.25">
      <c r="A12" s="6" t="s">
        <v>13</v>
      </c>
      <c r="B12" s="7">
        <f>B11*'Общие сведения'!$A$12*12</f>
        <v>50595238.095238097</v>
      </c>
    </row>
  </sheetData>
  <mergeCells count="1">
    <mergeCell ref="A1:F1"/>
  </mergeCells>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'Общие сведения'!$A$7:$A$9</xm:f>
          </x14:formula1>
          <xm:sqref>C3:C8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workbookViewId="0">
      <selection activeCell="H7" sqref="H7"/>
    </sheetView>
  </sheetViews>
  <sheetFormatPr defaultRowHeight="15" x14ac:dyDescent="0.25"/>
  <cols>
    <col min="1" max="1" width="40.42578125" bestFit="1" customWidth="1"/>
    <col min="2" max="2" width="16.140625" customWidth="1"/>
    <col min="3" max="3" width="22.7109375" bestFit="1" customWidth="1"/>
  </cols>
  <sheetData>
    <row r="1" spans="1:6" ht="138" customHeight="1" thickBot="1" x14ac:dyDescent="0.3">
      <c r="A1" s="21"/>
      <c r="B1" s="21"/>
      <c r="C1" s="21"/>
      <c r="D1" s="21"/>
      <c r="E1" s="21"/>
      <c r="F1" s="21"/>
    </row>
    <row r="2" spans="1:6" x14ac:dyDescent="0.25">
      <c r="A2" s="25" t="s">
        <v>14</v>
      </c>
      <c r="B2" s="26"/>
    </row>
    <row r="3" spans="1:6" x14ac:dyDescent="0.25">
      <c r="A3" s="9" t="s">
        <v>15</v>
      </c>
      <c r="B3" s="27" t="s">
        <v>19</v>
      </c>
    </row>
    <row r="4" spans="1:6" x14ac:dyDescent="0.25">
      <c r="A4" s="9" t="s">
        <v>17</v>
      </c>
      <c r="B4" s="27" t="s">
        <v>16</v>
      </c>
    </row>
    <row r="5" spans="1:6" x14ac:dyDescent="0.25">
      <c r="A5" s="9" t="s">
        <v>18</v>
      </c>
      <c r="B5" s="27" t="s">
        <v>19</v>
      </c>
    </row>
    <row r="6" spans="1:6" x14ac:dyDescent="0.25">
      <c r="A6" s="9" t="s">
        <v>20</v>
      </c>
      <c r="B6" s="27" t="s">
        <v>19</v>
      </c>
    </row>
    <row r="7" spans="1:6" x14ac:dyDescent="0.25">
      <c r="A7" s="9" t="s">
        <v>21</v>
      </c>
      <c r="B7" s="27" t="s">
        <v>16</v>
      </c>
    </row>
    <row r="8" spans="1:6" ht="15.75" thickBot="1" x14ac:dyDescent="0.3">
      <c r="A8" s="5" t="s">
        <v>22</v>
      </c>
      <c r="B8" s="28" t="s">
        <v>19</v>
      </c>
    </row>
    <row r="9" spans="1:6" ht="15.75" thickBot="1" x14ac:dyDescent="0.3"/>
    <row r="10" spans="1:6" x14ac:dyDescent="0.25">
      <c r="A10" s="1" t="s">
        <v>3</v>
      </c>
      <c r="B10" s="2" t="s">
        <v>4</v>
      </c>
      <c r="C10" s="3" t="s">
        <v>5</v>
      </c>
    </row>
    <row r="11" spans="1:6" x14ac:dyDescent="0.25">
      <c r="A11" s="4" t="s">
        <v>6</v>
      </c>
      <c r="B11" s="23">
        <v>0</v>
      </c>
      <c r="C11" s="8" t="str">
        <f>'Текущие затраты'!C3</f>
        <v>Делопроизводитель</v>
      </c>
    </row>
    <row r="12" spans="1:6" x14ac:dyDescent="0.25">
      <c r="A12" s="4" t="s">
        <v>7</v>
      </c>
      <c r="B12" s="23">
        <v>2</v>
      </c>
      <c r="C12" s="8" t="str">
        <f>'Текущие затраты'!C4</f>
        <v>Делопроизводитель</v>
      </c>
    </row>
    <row r="13" spans="1:6" x14ac:dyDescent="0.25">
      <c r="A13" s="9" t="s">
        <v>8</v>
      </c>
      <c r="B13" s="23">
        <f>IF(AND($B6="Да", $B$3="Да"),'Текущие затраты'!B5*0.4,'Текущие затраты'!B5)</f>
        <v>4</v>
      </c>
      <c r="C13" s="8" t="str">
        <f>'Текущие затраты'!C5</f>
        <v>Высший руководитель</v>
      </c>
    </row>
    <row r="14" spans="1:6" x14ac:dyDescent="0.25">
      <c r="A14" s="4" t="s">
        <v>9</v>
      </c>
      <c r="B14" s="23">
        <f>IF(AND($B7="Да", $B$3="Да"),'Текущие затраты'!B6/3,'Текущие затраты'!B6)</f>
        <v>15</v>
      </c>
      <c r="C14" s="8" t="str">
        <f>'Текущие затраты'!C6</f>
        <v>Специалист</v>
      </c>
    </row>
    <row r="15" spans="1:6" x14ac:dyDescent="0.25">
      <c r="A15" s="4" t="s">
        <v>10</v>
      </c>
      <c r="B15" s="23">
        <f>IF(AND($B8="Да", $B$3="Да"),'Текущие затраты'!B7*0.5,'Текущие затраты'!B7)</f>
        <v>10</v>
      </c>
      <c r="C15" s="8" t="str">
        <f>'Текущие затраты'!C7</f>
        <v>Специалист</v>
      </c>
    </row>
    <row r="16" spans="1:6" x14ac:dyDescent="0.25">
      <c r="A16" s="5" t="s">
        <v>11</v>
      </c>
      <c r="B16" s="24">
        <f>'Текущие затраты'!B8</f>
        <v>2</v>
      </c>
      <c r="C16" s="10" t="str">
        <f>'Текущие затраты'!C8</f>
        <v>Специалист</v>
      </c>
    </row>
    <row r="19" spans="1:2" x14ac:dyDescent="0.25">
      <c r="A19" s="6" t="s">
        <v>12</v>
      </c>
      <c r="B19" s="7">
        <f>(B11*IF(C11='Общие сведения'!$A$7,'Общие сведения'!$B$7,IF(C11='Общие сведения'!$A$8,'Общие сведения'!$B$8,'Общие сведения'!$B$9))+B12*IF(C12='Общие сведения'!$A$7,'Общие сведения'!$B$7,IF(C12='Общие сведения'!$A$8,'Общие сведения'!$B$8,'Общие сведения'!$B$9))+B13*IF(C13='Общие сведения'!$A$7,'Общие сведения'!$B$7,IF(C13='Общие сведения'!$A$8,'Общие сведения'!$B$8,'Общие сведения'!$B$9))+B14*IF(C14='Общие сведения'!$A$7,'Общие сведения'!$B$7,IF(C14='Общие сведения'!$A$8,'Общие сведения'!$B$8,'Общие сведения'!$B$9))+B15*IF(C15='Общие сведения'!$A$7,'Общие сведения'!$B$7,IF(C15='Общие сведения'!$A$8,'Общие сведения'!$B$8,'Общие сведения'!$B$9))+B16*IF(C16='Общие сведения'!$A$7,'Общие сведения'!$B$7,IF(C16='Общие сведения'!$A$8,'Общие сведения'!$B$8,'Общие сведения'!$B$9)))/168/60</f>
        <v>223.21428571428572</v>
      </c>
    </row>
    <row r="20" spans="1:2" x14ac:dyDescent="0.25">
      <c r="A20" s="6" t="s">
        <v>13</v>
      </c>
      <c r="B20" s="7">
        <f>B19*'Общие сведения'!$A$12*12</f>
        <v>26785714.285714287</v>
      </c>
    </row>
    <row r="21" spans="1:2" x14ac:dyDescent="0.25">
      <c r="A21" s="17" t="s">
        <v>23</v>
      </c>
      <c r="B21" s="18">
        <f>'Текущие затраты'!B12-'Затраты с ИИ'!B20</f>
        <v>23809523.80952381</v>
      </c>
    </row>
  </sheetData>
  <mergeCells count="2">
    <mergeCell ref="A1:F1"/>
    <mergeCell ref="A2:B2"/>
  </mergeCells>
  <dataValidations count="1">
    <dataValidation type="list" allowBlank="1" showInputMessage="1" showErrorMessage="1" sqref="B3:B8">
      <formula1>"Да,Нет"</formula1>
    </dataValidation>
  </dataValidation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Общие сведения</vt:lpstr>
      <vt:lpstr>Текущие затраты</vt:lpstr>
      <vt:lpstr>Затраты с ИИ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Иванова Алёна (Ivanova_AK)</cp:lastModifiedBy>
  <cp:revision>4</cp:revision>
  <dcterms:created xsi:type="dcterms:W3CDTF">2021-10-27T15:00:05Z</dcterms:created>
  <dcterms:modified xsi:type="dcterms:W3CDTF">2021-11-12T10:50:28Z</dcterms:modified>
</cp:coreProperties>
</file>